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ardo\Desktop\MUNKA\KTGV_2022\2022_11\2022_11_végleges\küldésre\"/>
    </mc:Choice>
  </mc:AlternateContent>
  <bookViews>
    <workbookView xWindow="0" yWindow="0" windowWidth="24000" windowHeight="9735"/>
  </bookViews>
  <sheets>
    <sheet name="Bevétel" sheetId="1" r:id="rId1"/>
    <sheet name="Kiadás" sheetId="2" r:id="rId2"/>
  </sheets>
  <definedNames>
    <definedName name="_xlnm.Print_Titles" localSheetId="0">Bevétel!$6:$6</definedName>
    <definedName name="_xlnm.Print_Titles" localSheetId="1">Kiadás!$6:$6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1" l="1"/>
  <c r="F14" i="1"/>
  <c r="G14" i="1"/>
  <c r="H14" i="1"/>
  <c r="D14" i="1"/>
  <c r="E71" i="2" l="1"/>
  <c r="F71" i="2"/>
  <c r="G71" i="2"/>
  <c r="H71" i="2"/>
  <c r="D71" i="2"/>
  <c r="E70" i="2" l="1"/>
  <c r="E69" i="2"/>
  <c r="E68" i="2"/>
  <c r="E67" i="2"/>
  <c r="E66" i="2"/>
  <c r="E65" i="2"/>
  <c r="E64" i="2"/>
  <c r="E63" i="2"/>
  <c r="E62" i="2"/>
  <c r="E61" i="2"/>
  <c r="E60" i="2"/>
  <c r="F59" i="2"/>
  <c r="D59" i="2"/>
  <c r="E58" i="2"/>
  <c r="E57" i="2"/>
  <c r="E56" i="2"/>
  <c r="E55" i="2"/>
  <c r="E54" i="2"/>
  <c r="E53" i="2"/>
  <c r="E52" i="2"/>
  <c r="E51" i="2"/>
  <c r="E50" i="2"/>
  <c r="E49" i="2"/>
  <c r="E48" i="2"/>
  <c r="E47" i="2"/>
  <c r="E46" i="2"/>
  <c r="E44" i="2" s="1"/>
  <c r="E45" i="2"/>
  <c r="F44" i="2"/>
  <c r="D44" i="2"/>
  <c r="E43" i="2"/>
  <c r="E42" i="2"/>
  <c r="E41" i="2"/>
  <c r="E40" i="2"/>
  <c r="E39" i="2"/>
  <c r="F38" i="2"/>
  <c r="E38" i="2" s="1"/>
  <c r="D38" i="2"/>
  <c r="E37" i="2"/>
  <c r="E36" i="2"/>
  <c r="E35" i="2"/>
  <c r="E34" i="2"/>
  <c r="E33" i="2"/>
  <c r="E32" i="2"/>
  <c r="E31" i="2"/>
  <c r="E30" i="2" s="1"/>
  <c r="F30" i="2"/>
  <c r="D30" i="2"/>
  <c r="E29" i="2"/>
  <c r="E28" i="2"/>
  <c r="E27" i="2"/>
  <c r="E26" i="2"/>
  <c r="E25" i="2"/>
  <c r="E24" i="2"/>
  <c r="F23" i="2"/>
  <c r="D23" i="2"/>
  <c r="E22" i="2"/>
  <c r="E21" i="2"/>
  <c r="E19" i="2" s="1"/>
  <c r="E20" i="2"/>
  <c r="F19" i="2"/>
  <c r="D19" i="2"/>
  <c r="E18" i="2"/>
  <c r="E17" i="2"/>
  <c r="E16" i="2"/>
  <c r="E15" i="2"/>
  <c r="E13" i="2" s="1"/>
  <c r="E14" i="2"/>
  <c r="F13" i="2"/>
  <c r="D13" i="2"/>
  <c r="E12" i="2"/>
  <c r="F11" i="2"/>
  <c r="E11" i="2"/>
  <c r="E10" i="2"/>
  <c r="E9" i="2"/>
  <c r="E8" i="2"/>
  <c r="E7" i="2"/>
  <c r="E23" i="2" l="1"/>
  <c r="E59" i="2"/>
</calcChain>
</file>

<file path=xl/sharedStrings.xml><?xml version="1.0" encoding="utf-8"?>
<sst xmlns="http://schemas.openxmlformats.org/spreadsheetml/2006/main" count="122" uniqueCount="111">
  <si>
    <t>Rovatrend</t>
  </si>
  <si>
    <t>Funkció</t>
  </si>
  <si>
    <t>Főkönyv megnevezése</t>
  </si>
  <si>
    <t>Eredeti előirányzat</t>
  </si>
  <si>
    <t>Április változás</t>
  </si>
  <si>
    <t>Április előirányzat</t>
  </si>
  <si>
    <t>November változás</t>
  </si>
  <si>
    <t>November előirányzat</t>
  </si>
  <si>
    <t>B16</t>
  </si>
  <si>
    <t>Egyéb működési célú támogatások bevételei államháztartáson belülről</t>
  </si>
  <si>
    <t>OGY-ONSZ lebonyolítás működési célú támogatása</t>
  </si>
  <si>
    <t>Népszámlálás lebonyolítás működési célú támogatása</t>
  </si>
  <si>
    <t>B402</t>
  </si>
  <si>
    <t xml:space="preserve">Szolgáltatások ellenértéke </t>
  </si>
  <si>
    <t>B411</t>
  </si>
  <si>
    <t xml:space="preserve">Egyéb működési bevételek </t>
  </si>
  <si>
    <t>B813</t>
  </si>
  <si>
    <t xml:space="preserve">Előző év költségvetési maradványának igénybevétele </t>
  </si>
  <si>
    <t>B816</t>
  </si>
  <si>
    <t xml:space="preserve">Központi, irányító szervi támogatás </t>
  </si>
  <si>
    <t>K1101</t>
  </si>
  <si>
    <t>Törvény szerinti illetmények, munkabérek (9 fő)</t>
  </si>
  <si>
    <t>K1102</t>
  </si>
  <si>
    <t>Normatív jutalmak előirányzata (9 fő teljesítményértékelése)</t>
  </si>
  <si>
    <t>K1103</t>
  </si>
  <si>
    <t>Céljuttatás, projektprémium  (anyakönyvvezetők díjazása)</t>
  </si>
  <si>
    <t>K1107</t>
  </si>
  <si>
    <t>Béren kívüli juttatások (9 fő)</t>
  </si>
  <si>
    <t>K1109</t>
  </si>
  <si>
    <t xml:space="preserve">Közlekedési költségtérítés </t>
  </si>
  <si>
    <t>K1113</t>
  </si>
  <si>
    <t xml:space="preserve">Foglalkoztatottak egyéb személyi juttatásai </t>
  </si>
  <si>
    <t>K123</t>
  </si>
  <si>
    <t xml:space="preserve">Egyéb külső személyi juttatások </t>
  </si>
  <si>
    <t>Közszolgálati szabályzat szerint temetési segélyre</t>
  </si>
  <si>
    <t>Szabályzat szerint nyugállományú köztisztviselők támogatása</t>
  </si>
  <si>
    <t>Szociális segély</t>
  </si>
  <si>
    <t>Temetési segély</t>
  </si>
  <si>
    <t>Reprezentáció, választás személyi juttatásai</t>
  </si>
  <si>
    <t>K2</t>
  </si>
  <si>
    <t xml:space="preserve">Munkáltatót terhelő járulék és szociális hozzájárulási adó </t>
  </si>
  <si>
    <t>Munkaadókat terhelő járulékok és szociális hozzájárulási adó</t>
  </si>
  <si>
    <t>Reprezentáció adó</t>
  </si>
  <si>
    <t>K311</t>
  </si>
  <si>
    <t>Szakmai anyagok beszerzése (szakkönyv, jogtár, közlöny, folyóirat)</t>
  </si>
  <si>
    <t>K312</t>
  </si>
  <si>
    <t xml:space="preserve">Üzemeltetési anyagok beszerzése </t>
  </si>
  <si>
    <t>Irodai papír</t>
  </si>
  <si>
    <t>Nyomtatvány</t>
  </si>
  <si>
    <t>Anyakönyvi nyomtatvány</t>
  </si>
  <si>
    <t>Irodaszer, írószer</t>
  </si>
  <si>
    <t>Tisztítószerek</t>
  </si>
  <si>
    <t>Egyéb anyagok beszerzése</t>
  </si>
  <si>
    <t>K321</t>
  </si>
  <si>
    <t xml:space="preserve">Informatikai szolgáltatások igénybevétele </t>
  </si>
  <si>
    <t>Internet előfizetés</t>
  </si>
  <si>
    <t>Szociálpolitikai program követés 14.000 Ft/hó</t>
  </si>
  <si>
    <t>Vizuál regiszter</t>
  </si>
  <si>
    <t>Önkormányzati alapnyilvántartó rendszer</t>
  </si>
  <si>
    <t>Rendszerfelügyelet 100.000 Ft/hó</t>
  </si>
  <si>
    <t>CD lemez, pendrive</t>
  </si>
  <si>
    <t>K322</t>
  </si>
  <si>
    <t xml:space="preserve">Egyéb kommunikációs szolgáltatások </t>
  </si>
  <si>
    <t>K331</t>
  </si>
  <si>
    <t xml:space="preserve">Közüzemi díjak </t>
  </si>
  <si>
    <t>Áram</t>
  </si>
  <si>
    <t>Gáz</t>
  </si>
  <si>
    <t>Víz</t>
  </si>
  <si>
    <t>K333</t>
  </si>
  <si>
    <t xml:space="preserve">Bérleti és lízingdíjak </t>
  </si>
  <si>
    <t>K334</t>
  </si>
  <si>
    <t xml:space="preserve">Karbantartási, kisjavítási szolgáltatások </t>
  </si>
  <si>
    <t>K337</t>
  </si>
  <si>
    <t xml:space="preserve">Egyéb szolgáltatások </t>
  </si>
  <si>
    <t>Pénzintézeti kezelési költségek, jutalékok</t>
  </si>
  <si>
    <t>Foglalkozás-egészségügyi kiadás</t>
  </si>
  <si>
    <t>Levelezés, csomagfeladás</t>
  </si>
  <si>
    <t>Továbbképzés, tanfolyamok díja</t>
  </si>
  <si>
    <t>Postafiók bérlet</t>
  </si>
  <si>
    <t>Takarnet használati díj</t>
  </si>
  <si>
    <t>Hirdetési díjak</t>
  </si>
  <si>
    <t>Távfelügyeleti szolgáltatás</t>
  </si>
  <si>
    <t>Irattár, levéltári feladatok, selejtezés</t>
  </si>
  <si>
    <t>Köztisztviselői kirándulás</t>
  </si>
  <si>
    <t>Jegyzőkönyv kötés</t>
  </si>
  <si>
    <t>Vagyonkataszter rendezés, oktatás</t>
  </si>
  <si>
    <t>Adatvédelem</t>
  </si>
  <si>
    <t>K341</t>
  </si>
  <si>
    <t xml:space="preserve">Kiküldetések kiadásai </t>
  </si>
  <si>
    <t>K351</t>
  </si>
  <si>
    <t xml:space="preserve">Működési célú előzetesen felszámított általános forgalmi adó </t>
  </si>
  <si>
    <t>Szakmai anyagok</t>
  </si>
  <si>
    <t>Üzemeltetési anyagok</t>
  </si>
  <si>
    <t>Informatikai szolgáltatások</t>
  </si>
  <si>
    <t>Kommunikációs szolgáltatások</t>
  </si>
  <si>
    <t>Közüzemi díjak</t>
  </si>
  <si>
    <t>Karbantartás</t>
  </si>
  <si>
    <t>Egyéb szolgáltatások</t>
  </si>
  <si>
    <t>K355</t>
  </si>
  <si>
    <t xml:space="preserve">Egyéb dologi kiadások </t>
  </si>
  <si>
    <t>K63</t>
  </si>
  <si>
    <t xml:space="preserve">Informatikai eszközök beszerzése, létesítése </t>
  </si>
  <si>
    <t>K64</t>
  </si>
  <si>
    <t xml:space="preserve">Egyéb tárgyi eszközök beszerzése, létesítése </t>
  </si>
  <si>
    <t>K67</t>
  </si>
  <si>
    <t xml:space="preserve">Beruházási célú előzetesen felszámított általános forgalmi adó </t>
  </si>
  <si>
    <t>2022.11. havi költségvetés módosítás tervezet</t>
  </si>
  <si>
    <t>KIADÁSOK</t>
  </si>
  <si>
    <t>Baracsi Polgármesteri Hivatal</t>
  </si>
  <si>
    <t>BEVÉTELEK</t>
  </si>
  <si>
    <t>ÖSSZESEN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</si>
</sst>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\ &quot;Ft&quot;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0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8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164" fontId="2" fillId="2" borderId="2" xfId="0" applyNumberFormat="1" applyFont="1" applyFill="1" applyBorder="1" applyAlignment="1">
      <alignment horizontal="center" vertical="center"/>
    </xf>
    <xf numFmtId="0" fontId="3" fillId="3" borderId="1" xfId="0" applyFont="1" applyFill="1" applyBorder="1"/>
    <xf numFmtId="0" fontId="3" fillId="3" borderId="2" xfId="0" applyFont="1" applyFill="1" applyBorder="1"/>
    <xf numFmtId="164" fontId="3" fillId="3" borderId="2" xfId="0" applyNumberFormat="1" applyFont="1" applyFill="1" applyBorder="1"/>
    <xf numFmtId="0" fontId="4" fillId="0" borderId="1" xfId="0" applyFont="1" applyBorder="1"/>
    <xf numFmtId="0" fontId="4" fillId="0" borderId="2" xfId="0" applyFont="1" applyBorder="1"/>
    <xf numFmtId="164" fontId="4" fillId="0" borderId="2" xfId="0" applyNumberFormat="1" applyFont="1" applyBorder="1"/>
    <xf numFmtId="0" fontId="4" fillId="3" borderId="1" xfId="0" applyFont="1" applyFill="1" applyBorder="1"/>
    <xf numFmtId="0" fontId="4" fillId="3" borderId="2" xfId="0" applyFont="1" applyFill="1" applyBorder="1"/>
    <xf numFmtId="164" fontId="4" fillId="3" borderId="2" xfId="0" applyNumberFormat="1" applyFont="1" applyFill="1" applyBorder="1"/>
    <xf numFmtId="0" fontId="3" fillId="0" borderId="1" xfId="0" applyFont="1" applyBorder="1"/>
    <xf numFmtId="0" fontId="3" fillId="0" borderId="2" xfId="0" applyFont="1" applyBorder="1"/>
    <xf numFmtId="164" fontId="3" fillId="0" borderId="2" xfId="0" applyNumberFormat="1" applyFont="1" applyBorder="1"/>
    <xf numFmtId="0" fontId="0" fillId="0" borderId="0" xfId="0" applyAlignment="1">
      <alignment horizontal="center" vertical="center"/>
    </xf>
    <xf numFmtId="164" fontId="4" fillId="0" borderId="2" xfId="0" applyNumberFormat="1" applyFont="1" applyFill="1" applyBorder="1"/>
    <xf numFmtId="0" fontId="5" fillId="0" borderId="0" xfId="0" applyFont="1"/>
    <xf numFmtId="0" fontId="3" fillId="0" borderId="3" xfId="0" applyFont="1" applyBorder="1"/>
    <xf numFmtId="0" fontId="3" fillId="0" borderId="4" xfId="0" applyFont="1" applyBorder="1"/>
    <xf numFmtId="164" fontId="3" fillId="0" borderId="4" xfId="0" applyNumberFormat="1" applyFont="1" applyBorder="1"/>
    <xf numFmtId="0" fontId="3" fillId="3" borderId="5" xfId="0" applyFont="1" applyFill="1" applyBorder="1"/>
    <xf numFmtId="0" fontId="3" fillId="3" borderId="6" xfId="0" applyFont="1" applyFill="1" applyBorder="1"/>
    <xf numFmtId="164" fontId="3" fillId="3" borderId="6" xfId="0" applyNumberFormat="1" applyFont="1" applyFill="1" applyBorder="1"/>
    <xf numFmtId="164" fontId="3" fillId="3" borderId="7" xfId="0" applyNumberFormat="1" applyFont="1" applyFill="1" applyBorder="1"/>
    <xf numFmtId="0" fontId="1" fillId="0" borderId="0" xfId="0" applyFont="1"/>
    <xf numFmtId="0" fontId="3" fillId="3" borderId="3" xfId="0" applyFont="1" applyFill="1" applyBorder="1"/>
    <xf numFmtId="0" fontId="3" fillId="3" borderId="4" xfId="0" applyFont="1" applyFill="1" applyBorder="1"/>
    <xf numFmtId="164" fontId="3" fillId="3" borderId="4" xfId="0" applyNumberFormat="1" applyFont="1" applyFill="1" applyBorder="1"/>
    <xf numFmtId="164" fontId="3" fillId="0" borderId="4" xfId="0" applyNumberFormat="1" applyFont="1" applyFill="1" applyBorder="1"/>
    <xf numFmtId="0" fontId="5" fillId="0" borderId="0" xfId="0" applyFont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tabSelected="1" view="pageBreakPreview" zoomScale="85" zoomScaleNormal="100" zoomScaleSheetLayoutView="85" workbookViewId="0">
      <selection activeCell="E22" sqref="E22"/>
    </sheetView>
  </sheetViews>
  <sheetFormatPr defaultRowHeight="15" x14ac:dyDescent="0.25"/>
  <cols>
    <col min="1" max="1" width="13.140625" customWidth="1"/>
    <col min="3" max="3" width="66.28515625" customWidth="1"/>
    <col min="4" max="8" width="22.7109375" customWidth="1"/>
  </cols>
  <sheetData>
    <row r="1" spans="1:8" s="19" customFormat="1" ht="18.75" x14ac:dyDescent="0.3">
      <c r="A1" s="32" t="s">
        <v>108</v>
      </c>
      <c r="B1" s="32"/>
      <c r="C1" s="32"/>
      <c r="D1" s="32"/>
      <c r="E1" s="32"/>
      <c r="F1" s="32"/>
      <c r="G1" s="32"/>
      <c r="H1" s="32"/>
    </row>
    <row r="2" spans="1:8" s="19" customFormat="1" ht="18.75" x14ac:dyDescent="0.3">
      <c r="A2" s="32" t="s">
        <v>106</v>
      </c>
      <c r="B2" s="32"/>
      <c r="C2" s="32"/>
      <c r="D2" s="32"/>
      <c r="E2" s="32"/>
      <c r="F2" s="32"/>
      <c r="G2" s="32"/>
      <c r="H2" s="32"/>
    </row>
    <row r="3" spans="1:8" s="19" customFormat="1" ht="18.75" x14ac:dyDescent="0.3"/>
    <row r="4" spans="1:8" s="19" customFormat="1" ht="18.75" x14ac:dyDescent="0.3">
      <c r="A4" s="32" t="s">
        <v>109</v>
      </c>
      <c r="B4" s="32"/>
      <c r="C4" s="32"/>
      <c r="D4" s="32"/>
      <c r="E4" s="32"/>
      <c r="F4" s="32"/>
      <c r="G4" s="32"/>
      <c r="H4" s="32"/>
    </row>
    <row r="6" spans="1:8" ht="26.25" customHeight="1" x14ac:dyDescent="0.25">
      <c r="A6" s="1" t="s">
        <v>0</v>
      </c>
      <c r="B6" s="2" t="s">
        <v>1</v>
      </c>
      <c r="C6" s="3" t="s">
        <v>2</v>
      </c>
      <c r="D6" s="4" t="s">
        <v>3</v>
      </c>
      <c r="E6" s="4" t="s">
        <v>4</v>
      </c>
      <c r="F6" s="4" t="s">
        <v>5</v>
      </c>
      <c r="G6" s="4" t="s">
        <v>6</v>
      </c>
      <c r="H6" s="4" t="s">
        <v>7</v>
      </c>
    </row>
    <row r="7" spans="1:8" x14ac:dyDescent="0.25">
      <c r="A7" s="5" t="s">
        <v>8</v>
      </c>
      <c r="B7" s="6"/>
      <c r="C7" s="6" t="s">
        <v>9</v>
      </c>
      <c r="D7" s="7">
        <v>0</v>
      </c>
      <c r="E7" s="7">
        <v>0</v>
      </c>
      <c r="F7" s="7">
        <v>0</v>
      </c>
      <c r="G7" s="7">
        <v>4436237</v>
      </c>
      <c r="H7" s="7">
        <v>4436237</v>
      </c>
    </row>
    <row r="8" spans="1:8" x14ac:dyDescent="0.25">
      <c r="A8" s="8"/>
      <c r="B8" s="9"/>
      <c r="C8" s="9" t="s">
        <v>10</v>
      </c>
      <c r="D8" s="10">
        <v>0</v>
      </c>
      <c r="E8" s="10">
        <v>0</v>
      </c>
      <c r="F8" s="10">
        <v>0</v>
      </c>
      <c r="G8" s="10">
        <v>1952811</v>
      </c>
      <c r="H8" s="10">
        <v>1952811</v>
      </c>
    </row>
    <row r="9" spans="1:8" x14ac:dyDescent="0.25">
      <c r="A9" s="11"/>
      <c r="B9" s="12"/>
      <c r="C9" s="12" t="s">
        <v>11</v>
      </c>
      <c r="D9" s="13">
        <v>0</v>
      </c>
      <c r="E9" s="13">
        <v>0</v>
      </c>
      <c r="F9" s="13">
        <v>0</v>
      </c>
      <c r="G9" s="13">
        <v>2483426</v>
      </c>
      <c r="H9" s="13">
        <v>2483426</v>
      </c>
    </row>
    <row r="10" spans="1:8" x14ac:dyDescent="0.25">
      <c r="A10" s="14" t="s">
        <v>12</v>
      </c>
      <c r="B10" s="15"/>
      <c r="C10" s="15" t="s">
        <v>13</v>
      </c>
      <c r="D10" s="16">
        <v>320000</v>
      </c>
      <c r="E10" s="16">
        <v>0</v>
      </c>
      <c r="F10" s="16">
        <v>320000</v>
      </c>
      <c r="G10" s="16">
        <v>100000</v>
      </c>
      <c r="H10" s="16">
        <v>420000</v>
      </c>
    </row>
    <row r="11" spans="1:8" x14ac:dyDescent="0.25">
      <c r="A11" s="5" t="s">
        <v>14</v>
      </c>
      <c r="B11" s="6"/>
      <c r="C11" s="6" t="s">
        <v>15</v>
      </c>
      <c r="D11" s="7">
        <v>0</v>
      </c>
      <c r="E11" s="7">
        <v>0</v>
      </c>
      <c r="F11" s="7">
        <v>0</v>
      </c>
      <c r="G11" s="7">
        <v>400000</v>
      </c>
      <c r="H11" s="7">
        <v>400000</v>
      </c>
    </row>
    <row r="12" spans="1:8" x14ac:dyDescent="0.25">
      <c r="A12" s="14" t="s">
        <v>16</v>
      </c>
      <c r="B12" s="15"/>
      <c r="C12" s="15" t="s">
        <v>17</v>
      </c>
      <c r="D12" s="16">
        <v>300000</v>
      </c>
      <c r="E12" s="16">
        <v>0</v>
      </c>
      <c r="F12" s="16">
        <v>300000</v>
      </c>
      <c r="G12" s="16">
        <v>597635</v>
      </c>
      <c r="H12" s="16">
        <v>897635</v>
      </c>
    </row>
    <row r="13" spans="1:8" ht="15.75" thickBot="1" x14ac:dyDescent="0.3">
      <c r="A13" s="28" t="s">
        <v>18</v>
      </c>
      <c r="B13" s="29"/>
      <c r="C13" s="29" t="s">
        <v>19</v>
      </c>
      <c r="D13" s="30">
        <v>69762601</v>
      </c>
      <c r="E13" s="30">
        <v>0</v>
      </c>
      <c r="F13" s="30">
        <v>69762601</v>
      </c>
      <c r="G13" s="30">
        <v>2809902</v>
      </c>
      <c r="H13" s="31">
        <v>72572503</v>
      </c>
    </row>
    <row r="14" spans="1:8" s="27" customFormat="1" ht="15.75" thickBot="1" x14ac:dyDescent="0.3">
      <c r="A14" s="23" t="s">
        <v>110</v>
      </c>
      <c r="B14" s="24"/>
      <c r="C14" s="24"/>
      <c r="D14" s="25">
        <f>SUM(D7,D10,D11,D12,D13)</f>
        <v>70382601</v>
      </c>
      <c r="E14" s="25">
        <f t="shared" ref="E14:H14" si="0">SUM(E7,E10,E11,E12,E13)</f>
        <v>0</v>
      </c>
      <c r="F14" s="25">
        <f t="shared" si="0"/>
        <v>70382601</v>
      </c>
      <c r="G14" s="25">
        <f t="shared" si="0"/>
        <v>8343774</v>
      </c>
      <c r="H14" s="25">
        <f t="shared" si="0"/>
        <v>78726375</v>
      </c>
    </row>
  </sheetData>
  <mergeCells count="3">
    <mergeCell ref="A1:H1"/>
    <mergeCell ref="A2:H2"/>
    <mergeCell ref="A4:H4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5" orientation="landscape" r:id="rId1"/>
  <headerFooter>
    <oddFooter>&amp;C&amp;P /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1"/>
  <sheetViews>
    <sheetView view="pageBreakPreview" topLeftCell="A37" zoomScale="85" zoomScaleNormal="100" zoomScaleSheetLayoutView="85" workbookViewId="0">
      <selection activeCell="M22" sqref="M22"/>
    </sheetView>
  </sheetViews>
  <sheetFormatPr defaultRowHeight="15" x14ac:dyDescent="0.25"/>
  <cols>
    <col min="1" max="1" width="12.28515625" customWidth="1"/>
    <col min="3" max="3" width="62.5703125" customWidth="1"/>
    <col min="4" max="8" width="22.7109375" customWidth="1"/>
  </cols>
  <sheetData>
    <row r="1" spans="1:8" s="19" customFormat="1" ht="18.75" x14ac:dyDescent="0.3">
      <c r="A1" s="32" t="s">
        <v>108</v>
      </c>
      <c r="B1" s="32"/>
      <c r="C1" s="32"/>
      <c r="D1" s="32"/>
      <c r="E1" s="32"/>
      <c r="F1" s="32"/>
      <c r="G1" s="32"/>
      <c r="H1" s="32"/>
    </row>
    <row r="2" spans="1:8" s="19" customFormat="1" ht="18.75" x14ac:dyDescent="0.3">
      <c r="A2" s="32" t="s">
        <v>106</v>
      </c>
      <c r="B2" s="32"/>
      <c r="C2" s="32"/>
      <c r="D2" s="32"/>
      <c r="E2" s="32"/>
      <c r="F2" s="32"/>
      <c r="G2" s="32"/>
      <c r="H2" s="32"/>
    </row>
    <row r="3" spans="1:8" s="19" customFormat="1" ht="18.75" x14ac:dyDescent="0.3"/>
    <row r="4" spans="1:8" s="19" customFormat="1" ht="18.75" x14ac:dyDescent="0.3">
      <c r="A4" s="32" t="s">
        <v>107</v>
      </c>
      <c r="B4" s="32"/>
      <c r="C4" s="32"/>
      <c r="D4" s="32"/>
      <c r="E4" s="32"/>
      <c r="F4" s="32"/>
      <c r="G4" s="32"/>
      <c r="H4" s="32"/>
    </row>
    <row r="6" spans="1:8" s="17" customFormat="1" ht="28.5" customHeight="1" x14ac:dyDescent="0.25">
      <c r="A6" s="1" t="s">
        <v>0</v>
      </c>
      <c r="B6" s="2" t="s">
        <v>1</v>
      </c>
      <c r="C6" s="3" t="s">
        <v>2</v>
      </c>
      <c r="D6" s="4" t="s">
        <v>3</v>
      </c>
      <c r="E6" s="4" t="s">
        <v>4</v>
      </c>
      <c r="F6" s="4" t="s">
        <v>5</v>
      </c>
      <c r="G6" s="4" t="s">
        <v>6</v>
      </c>
      <c r="H6" s="4" t="s">
        <v>7</v>
      </c>
    </row>
    <row r="7" spans="1:8" x14ac:dyDescent="0.25">
      <c r="A7" s="5" t="s">
        <v>20</v>
      </c>
      <c r="B7" s="6"/>
      <c r="C7" s="6" t="s">
        <v>21</v>
      </c>
      <c r="D7" s="7">
        <v>41687842</v>
      </c>
      <c r="E7" s="7">
        <f t="shared" ref="E7:E12" si="0">F7-D7</f>
        <v>0</v>
      </c>
      <c r="F7" s="7">
        <v>41687842</v>
      </c>
      <c r="G7" s="7">
        <v>1932235</v>
      </c>
      <c r="H7" s="7">
        <v>43620077</v>
      </c>
    </row>
    <row r="8" spans="1:8" x14ac:dyDescent="0.25">
      <c r="A8" s="14" t="s">
        <v>22</v>
      </c>
      <c r="B8" s="15"/>
      <c r="C8" s="15" t="s">
        <v>23</v>
      </c>
      <c r="D8" s="16">
        <v>3450000</v>
      </c>
      <c r="E8" s="16">
        <f t="shared" si="0"/>
        <v>0</v>
      </c>
      <c r="F8" s="16">
        <v>3450000</v>
      </c>
      <c r="G8" s="16">
        <v>0</v>
      </c>
      <c r="H8" s="16">
        <v>3450000</v>
      </c>
    </row>
    <row r="9" spans="1:8" x14ac:dyDescent="0.25">
      <c r="A9" s="5" t="s">
        <v>24</v>
      </c>
      <c r="B9" s="6"/>
      <c r="C9" s="6" t="s">
        <v>25</v>
      </c>
      <c r="D9" s="7">
        <v>300000</v>
      </c>
      <c r="E9" s="7">
        <f t="shared" si="0"/>
        <v>0</v>
      </c>
      <c r="F9" s="7">
        <v>300000</v>
      </c>
      <c r="G9" s="7">
        <v>443589</v>
      </c>
      <c r="H9" s="7">
        <v>743589</v>
      </c>
    </row>
    <row r="10" spans="1:8" x14ac:dyDescent="0.25">
      <c r="A10" s="14" t="s">
        <v>26</v>
      </c>
      <c r="B10" s="15"/>
      <c r="C10" s="15" t="s">
        <v>27</v>
      </c>
      <c r="D10" s="16">
        <v>2475000</v>
      </c>
      <c r="E10" s="16">
        <f t="shared" si="0"/>
        <v>0</v>
      </c>
      <c r="F10" s="16">
        <v>2475000</v>
      </c>
      <c r="G10" s="16">
        <v>0</v>
      </c>
      <c r="H10" s="16">
        <v>2475000</v>
      </c>
    </row>
    <row r="11" spans="1:8" x14ac:dyDescent="0.25">
      <c r="A11" s="5" t="s">
        <v>28</v>
      </c>
      <c r="B11" s="6"/>
      <c r="C11" s="6" t="s">
        <v>29</v>
      </c>
      <c r="D11" s="7">
        <v>560000</v>
      </c>
      <c r="E11" s="7">
        <f t="shared" si="0"/>
        <v>0</v>
      </c>
      <c r="F11" s="7">
        <f>560000</f>
        <v>560000</v>
      </c>
      <c r="G11" s="7">
        <v>-50000</v>
      </c>
      <c r="H11" s="7">
        <v>510000</v>
      </c>
    </row>
    <row r="12" spans="1:8" x14ac:dyDescent="0.25">
      <c r="A12" s="14" t="s">
        <v>30</v>
      </c>
      <c r="B12" s="15"/>
      <c r="C12" s="15" t="s">
        <v>31</v>
      </c>
      <c r="D12" s="16">
        <v>405000</v>
      </c>
      <c r="E12" s="16">
        <f t="shared" si="0"/>
        <v>0</v>
      </c>
      <c r="F12" s="16">
        <v>405000</v>
      </c>
      <c r="G12" s="16">
        <v>940000</v>
      </c>
      <c r="H12" s="16">
        <v>1345000</v>
      </c>
    </row>
    <row r="13" spans="1:8" x14ac:dyDescent="0.25">
      <c r="A13" s="5" t="s">
        <v>32</v>
      </c>
      <c r="B13" s="6"/>
      <c r="C13" s="6" t="s">
        <v>33</v>
      </c>
      <c r="D13" s="7">
        <f>SUM(D14:D18)</f>
        <v>515000</v>
      </c>
      <c r="E13" s="7">
        <f>SUM(E14:E18)</f>
        <v>0</v>
      </c>
      <c r="F13" s="7">
        <f>SUM(F14:F18)</f>
        <v>515000</v>
      </c>
      <c r="G13" s="7">
        <v>643875</v>
      </c>
      <c r="H13" s="7">
        <v>1158875</v>
      </c>
    </row>
    <row r="14" spans="1:8" x14ac:dyDescent="0.25">
      <c r="A14" s="8"/>
      <c r="B14" s="9">
        <v>11130</v>
      </c>
      <c r="C14" s="9" t="s">
        <v>34</v>
      </c>
      <c r="D14" s="10">
        <v>15000</v>
      </c>
      <c r="E14" s="10">
        <f>F14-D14</f>
        <v>0</v>
      </c>
      <c r="F14" s="10">
        <v>15000</v>
      </c>
      <c r="G14" s="10">
        <v>0</v>
      </c>
      <c r="H14" s="10">
        <v>15000</v>
      </c>
    </row>
    <row r="15" spans="1:8" x14ac:dyDescent="0.25">
      <c r="A15" s="11"/>
      <c r="B15" s="12"/>
      <c r="C15" s="12" t="s">
        <v>35</v>
      </c>
      <c r="D15" s="13">
        <v>120000</v>
      </c>
      <c r="E15" s="13">
        <f>F15-D15</f>
        <v>0</v>
      </c>
      <c r="F15" s="13">
        <v>120000</v>
      </c>
      <c r="G15" s="13">
        <v>0</v>
      </c>
      <c r="H15" s="13">
        <v>120000</v>
      </c>
    </row>
    <row r="16" spans="1:8" x14ac:dyDescent="0.25">
      <c r="A16" s="8"/>
      <c r="B16" s="9"/>
      <c r="C16" s="9" t="s">
        <v>36</v>
      </c>
      <c r="D16" s="10">
        <v>10000</v>
      </c>
      <c r="E16" s="10">
        <f>F16-D16</f>
        <v>0</v>
      </c>
      <c r="F16" s="10">
        <v>10000</v>
      </c>
      <c r="G16" s="10">
        <v>0</v>
      </c>
      <c r="H16" s="10">
        <v>10000</v>
      </c>
    </row>
    <row r="17" spans="1:8" x14ac:dyDescent="0.25">
      <c r="A17" s="11"/>
      <c r="B17" s="12"/>
      <c r="C17" s="12" t="s">
        <v>37</v>
      </c>
      <c r="D17" s="13">
        <v>20000</v>
      </c>
      <c r="E17" s="13">
        <f>F17-D17</f>
        <v>0</v>
      </c>
      <c r="F17" s="13">
        <v>20000</v>
      </c>
      <c r="G17" s="13">
        <v>0</v>
      </c>
      <c r="H17" s="13">
        <v>20000</v>
      </c>
    </row>
    <row r="18" spans="1:8" x14ac:dyDescent="0.25">
      <c r="A18" s="8"/>
      <c r="B18" s="9">
        <v>16010</v>
      </c>
      <c r="C18" s="9" t="s">
        <v>38</v>
      </c>
      <c r="D18" s="10">
        <v>350000</v>
      </c>
      <c r="E18" s="10">
        <f>F18-D18</f>
        <v>0</v>
      </c>
      <c r="F18" s="10">
        <v>350000</v>
      </c>
      <c r="G18" s="10">
        <v>643875</v>
      </c>
      <c r="H18" s="10">
        <v>993875</v>
      </c>
    </row>
    <row r="19" spans="1:8" x14ac:dyDescent="0.25">
      <c r="A19" s="5" t="s">
        <v>39</v>
      </c>
      <c r="B19" s="6"/>
      <c r="C19" s="6" t="s">
        <v>40</v>
      </c>
      <c r="D19" s="7">
        <f>SUM(D20:D21)</f>
        <v>6495769.46</v>
      </c>
      <c r="E19" s="7">
        <f>SUM(E20:E21)</f>
        <v>0</v>
      </c>
      <c r="F19" s="7">
        <f>SUM(F20:F21)</f>
        <v>6495769.46</v>
      </c>
      <c r="G19" s="7">
        <v>-41386</v>
      </c>
      <c r="H19" s="7">
        <v>6454383.46</v>
      </c>
    </row>
    <row r="20" spans="1:8" x14ac:dyDescent="0.25">
      <c r="A20" s="8"/>
      <c r="B20" s="9"/>
      <c r="C20" s="9" t="s">
        <v>41</v>
      </c>
      <c r="D20" s="10">
        <v>6397769.46</v>
      </c>
      <c r="E20" s="10">
        <f>F20-D20</f>
        <v>0</v>
      </c>
      <c r="F20" s="10">
        <v>6397769.46</v>
      </c>
      <c r="G20" s="10">
        <v>-41386</v>
      </c>
      <c r="H20" s="10">
        <v>6356383.46</v>
      </c>
    </row>
    <row r="21" spans="1:8" x14ac:dyDescent="0.25">
      <c r="A21" s="11"/>
      <c r="B21" s="12"/>
      <c r="C21" s="12" t="s">
        <v>42</v>
      </c>
      <c r="D21" s="13">
        <v>98000</v>
      </c>
      <c r="E21" s="13">
        <f>F21-D21</f>
        <v>0</v>
      </c>
      <c r="F21" s="13">
        <v>98000</v>
      </c>
      <c r="G21" s="13">
        <v>0</v>
      </c>
      <c r="H21" s="13">
        <v>98000</v>
      </c>
    </row>
    <row r="22" spans="1:8" x14ac:dyDescent="0.25">
      <c r="A22" s="14" t="s">
        <v>43</v>
      </c>
      <c r="B22" s="15"/>
      <c r="C22" s="15" t="s">
        <v>44</v>
      </c>
      <c r="D22" s="16">
        <v>700000</v>
      </c>
      <c r="E22" s="16">
        <f>F22-D22</f>
        <v>0</v>
      </c>
      <c r="F22" s="16">
        <v>700000</v>
      </c>
      <c r="G22" s="16">
        <v>0</v>
      </c>
      <c r="H22" s="16">
        <v>700000</v>
      </c>
    </row>
    <row r="23" spans="1:8" x14ac:dyDescent="0.25">
      <c r="A23" s="5" t="s">
        <v>45</v>
      </c>
      <c r="B23" s="6"/>
      <c r="C23" s="6" t="s">
        <v>46</v>
      </c>
      <c r="D23" s="7">
        <f>SUM(D24:D29)</f>
        <v>1100000</v>
      </c>
      <c r="E23" s="7">
        <f>SUM(E24:E29)</f>
        <v>0</v>
      </c>
      <c r="F23" s="7">
        <f>SUM(F24:F29)</f>
        <v>1100000</v>
      </c>
      <c r="G23" s="7">
        <v>1301635</v>
      </c>
      <c r="H23" s="7">
        <v>2401635</v>
      </c>
    </row>
    <row r="24" spans="1:8" x14ac:dyDescent="0.25">
      <c r="A24" s="8"/>
      <c r="B24" s="9"/>
      <c r="C24" s="9" t="s">
        <v>47</v>
      </c>
      <c r="D24" s="10">
        <v>400000</v>
      </c>
      <c r="E24" s="10">
        <f t="shared" ref="E24:E29" si="1">F24-D24</f>
        <v>0</v>
      </c>
      <c r="F24" s="10">
        <v>400000</v>
      </c>
      <c r="G24" s="10">
        <v>210000</v>
      </c>
      <c r="H24" s="10">
        <v>610000</v>
      </c>
    </row>
    <row r="25" spans="1:8" x14ac:dyDescent="0.25">
      <c r="A25" s="11"/>
      <c r="B25" s="12"/>
      <c r="C25" s="12" t="s">
        <v>48</v>
      </c>
      <c r="D25" s="13">
        <v>400000</v>
      </c>
      <c r="E25" s="13">
        <f t="shared" si="1"/>
        <v>0</v>
      </c>
      <c r="F25" s="13">
        <v>400000</v>
      </c>
      <c r="G25" s="13">
        <v>210000</v>
      </c>
      <c r="H25" s="13">
        <v>610000</v>
      </c>
    </row>
    <row r="26" spans="1:8" x14ac:dyDescent="0.25">
      <c r="A26" s="8"/>
      <c r="B26" s="9"/>
      <c r="C26" s="9" t="s">
        <v>49</v>
      </c>
      <c r="D26" s="10">
        <v>50000</v>
      </c>
      <c r="E26" s="10">
        <f t="shared" si="1"/>
        <v>0</v>
      </c>
      <c r="F26" s="10">
        <v>50000</v>
      </c>
      <c r="G26" s="10">
        <v>100000</v>
      </c>
      <c r="H26" s="10">
        <v>150000</v>
      </c>
    </row>
    <row r="27" spans="1:8" x14ac:dyDescent="0.25">
      <c r="A27" s="11"/>
      <c r="B27" s="12"/>
      <c r="C27" s="12" t="s">
        <v>50</v>
      </c>
      <c r="D27" s="13">
        <v>50000</v>
      </c>
      <c r="E27" s="13">
        <f t="shared" si="1"/>
        <v>0</v>
      </c>
      <c r="F27" s="13">
        <v>50000</v>
      </c>
      <c r="G27" s="13">
        <v>560000</v>
      </c>
      <c r="H27" s="13">
        <v>610000</v>
      </c>
    </row>
    <row r="28" spans="1:8" x14ac:dyDescent="0.25">
      <c r="A28" s="8"/>
      <c r="B28" s="9"/>
      <c r="C28" s="9" t="s">
        <v>51</v>
      </c>
      <c r="D28" s="10">
        <v>50000</v>
      </c>
      <c r="E28" s="10">
        <f t="shared" si="1"/>
        <v>0</v>
      </c>
      <c r="F28" s="10">
        <v>50000</v>
      </c>
      <c r="G28" s="10">
        <v>150000</v>
      </c>
      <c r="H28" s="10">
        <v>200000</v>
      </c>
    </row>
    <row r="29" spans="1:8" x14ac:dyDescent="0.25">
      <c r="A29" s="11"/>
      <c r="B29" s="12"/>
      <c r="C29" s="12" t="s">
        <v>52</v>
      </c>
      <c r="D29" s="13">
        <v>150000</v>
      </c>
      <c r="E29" s="13">
        <f t="shared" si="1"/>
        <v>0</v>
      </c>
      <c r="F29" s="13">
        <v>150000</v>
      </c>
      <c r="G29" s="13">
        <v>71635</v>
      </c>
      <c r="H29" s="13">
        <v>221635</v>
      </c>
    </row>
    <row r="30" spans="1:8" x14ac:dyDescent="0.25">
      <c r="A30" s="14" t="s">
        <v>53</v>
      </c>
      <c r="B30" s="15"/>
      <c r="C30" s="15" t="s">
        <v>54</v>
      </c>
      <c r="D30" s="16">
        <f>SUM(D31:D36)</f>
        <v>1908000</v>
      </c>
      <c r="E30" s="16">
        <f>SUM(E31:E36)</f>
        <v>0</v>
      </c>
      <c r="F30" s="16">
        <f>SUM(F31:F36)</f>
        <v>1908000</v>
      </c>
      <c r="G30" s="16">
        <v>0</v>
      </c>
      <c r="H30" s="16">
        <v>1908000</v>
      </c>
    </row>
    <row r="31" spans="1:8" x14ac:dyDescent="0.25">
      <c r="A31" s="11"/>
      <c r="B31" s="12"/>
      <c r="C31" s="12" t="s">
        <v>55</v>
      </c>
      <c r="D31" s="13">
        <v>300000</v>
      </c>
      <c r="E31" s="13">
        <f t="shared" ref="E31:E43" si="2">F31-D31</f>
        <v>0</v>
      </c>
      <c r="F31" s="13">
        <v>300000</v>
      </c>
      <c r="G31" s="13">
        <v>0</v>
      </c>
      <c r="H31" s="13">
        <v>300000</v>
      </c>
    </row>
    <row r="32" spans="1:8" x14ac:dyDescent="0.25">
      <c r="A32" s="8"/>
      <c r="B32" s="9"/>
      <c r="C32" s="9" t="s">
        <v>56</v>
      </c>
      <c r="D32" s="10">
        <v>168000</v>
      </c>
      <c r="E32" s="10">
        <f t="shared" si="2"/>
        <v>0</v>
      </c>
      <c r="F32" s="10">
        <v>168000</v>
      </c>
      <c r="G32" s="10">
        <v>0</v>
      </c>
      <c r="H32" s="10">
        <v>168000</v>
      </c>
    </row>
    <row r="33" spans="1:8" x14ac:dyDescent="0.25">
      <c r="A33" s="11"/>
      <c r="B33" s="12"/>
      <c r="C33" s="12" t="s">
        <v>57</v>
      </c>
      <c r="D33" s="13">
        <v>120000</v>
      </c>
      <c r="E33" s="13">
        <f t="shared" si="2"/>
        <v>0</v>
      </c>
      <c r="F33" s="13">
        <v>120000</v>
      </c>
      <c r="G33" s="13">
        <v>0</v>
      </c>
      <c r="H33" s="13">
        <v>120000</v>
      </c>
    </row>
    <row r="34" spans="1:8" x14ac:dyDescent="0.25">
      <c r="A34" s="8"/>
      <c r="B34" s="9"/>
      <c r="C34" s="9" t="s">
        <v>58</v>
      </c>
      <c r="D34" s="10">
        <v>20000</v>
      </c>
      <c r="E34" s="10">
        <f t="shared" si="2"/>
        <v>0</v>
      </c>
      <c r="F34" s="10">
        <v>20000</v>
      </c>
      <c r="G34" s="10">
        <v>0</v>
      </c>
      <c r="H34" s="10">
        <v>20000</v>
      </c>
    </row>
    <row r="35" spans="1:8" x14ac:dyDescent="0.25">
      <c r="A35" s="11"/>
      <c r="B35" s="12"/>
      <c r="C35" s="12" t="s">
        <v>59</v>
      </c>
      <c r="D35" s="13">
        <v>1200000</v>
      </c>
      <c r="E35" s="13">
        <f t="shared" si="2"/>
        <v>0</v>
      </c>
      <c r="F35" s="13">
        <v>1200000</v>
      </c>
      <c r="G35" s="13">
        <v>0</v>
      </c>
      <c r="H35" s="13">
        <v>1200000</v>
      </c>
    </row>
    <row r="36" spans="1:8" x14ac:dyDescent="0.25">
      <c r="A36" s="8"/>
      <c r="B36" s="9"/>
      <c r="C36" s="9" t="s">
        <v>60</v>
      </c>
      <c r="D36" s="10">
        <v>100000</v>
      </c>
      <c r="E36" s="10">
        <f t="shared" si="2"/>
        <v>0</v>
      </c>
      <c r="F36" s="10">
        <v>100000</v>
      </c>
      <c r="G36" s="10">
        <v>0</v>
      </c>
      <c r="H36" s="10">
        <v>100000</v>
      </c>
    </row>
    <row r="37" spans="1:8" x14ac:dyDescent="0.25">
      <c r="A37" s="5" t="s">
        <v>61</v>
      </c>
      <c r="B37" s="6"/>
      <c r="C37" s="6" t="s">
        <v>62</v>
      </c>
      <c r="D37" s="7">
        <v>552000</v>
      </c>
      <c r="E37" s="7">
        <f t="shared" si="2"/>
        <v>0</v>
      </c>
      <c r="F37" s="7">
        <v>552000</v>
      </c>
      <c r="G37" s="7">
        <v>0</v>
      </c>
      <c r="H37" s="7">
        <v>552000</v>
      </c>
    </row>
    <row r="38" spans="1:8" x14ac:dyDescent="0.25">
      <c r="A38" s="14" t="s">
        <v>63</v>
      </c>
      <c r="B38" s="15"/>
      <c r="C38" s="15" t="s">
        <v>64</v>
      </c>
      <c r="D38" s="16">
        <f>SUM(D39:D41)</f>
        <v>1150000</v>
      </c>
      <c r="E38" s="16">
        <f t="shared" si="2"/>
        <v>0</v>
      </c>
      <c r="F38" s="16">
        <f>SUM(F39:F41)</f>
        <v>1150000</v>
      </c>
      <c r="G38" s="16">
        <v>600000</v>
      </c>
      <c r="H38" s="16">
        <v>1750000</v>
      </c>
    </row>
    <row r="39" spans="1:8" x14ac:dyDescent="0.25">
      <c r="A39" s="11"/>
      <c r="B39" s="12"/>
      <c r="C39" s="12" t="s">
        <v>65</v>
      </c>
      <c r="D39" s="13">
        <v>100000</v>
      </c>
      <c r="E39" s="13">
        <f t="shared" si="2"/>
        <v>0</v>
      </c>
      <c r="F39" s="13">
        <v>100000</v>
      </c>
      <c r="G39" s="13">
        <v>100000</v>
      </c>
      <c r="H39" s="13">
        <v>200000</v>
      </c>
    </row>
    <row r="40" spans="1:8" x14ac:dyDescent="0.25">
      <c r="A40" s="8"/>
      <c r="B40" s="9"/>
      <c r="C40" s="9" t="s">
        <v>66</v>
      </c>
      <c r="D40" s="10">
        <v>750000</v>
      </c>
      <c r="E40" s="10">
        <f t="shared" si="2"/>
        <v>0</v>
      </c>
      <c r="F40" s="10">
        <v>750000</v>
      </c>
      <c r="G40" s="10">
        <v>500000</v>
      </c>
      <c r="H40" s="10">
        <v>1250000</v>
      </c>
    </row>
    <row r="41" spans="1:8" x14ac:dyDescent="0.25">
      <c r="A41" s="11"/>
      <c r="B41" s="12"/>
      <c r="C41" s="12" t="s">
        <v>67</v>
      </c>
      <c r="D41" s="13">
        <v>300000</v>
      </c>
      <c r="E41" s="13">
        <f t="shared" si="2"/>
        <v>0</v>
      </c>
      <c r="F41" s="13">
        <v>300000</v>
      </c>
      <c r="G41" s="13">
        <v>0</v>
      </c>
      <c r="H41" s="13">
        <v>300000</v>
      </c>
    </row>
    <row r="42" spans="1:8" x14ac:dyDescent="0.25">
      <c r="A42" s="14" t="s">
        <v>68</v>
      </c>
      <c r="B42" s="15"/>
      <c r="C42" s="15" t="s">
        <v>69</v>
      </c>
      <c r="D42" s="16">
        <v>0</v>
      </c>
      <c r="E42" s="16">
        <f t="shared" si="2"/>
        <v>0</v>
      </c>
      <c r="F42" s="16">
        <v>0</v>
      </c>
      <c r="G42" s="16">
        <v>40000</v>
      </c>
      <c r="H42" s="16">
        <v>40000</v>
      </c>
    </row>
    <row r="43" spans="1:8" x14ac:dyDescent="0.25">
      <c r="A43" s="5" t="s">
        <v>70</v>
      </c>
      <c r="B43" s="6"/>
      <c r="C43" s="6" t="s">
        <v>71</v>
      </c>
      <c r="D43" s="7">
        <v>750000</v>
      </c>
      <c r="E43" s="7">
        <f t="shared" si="2"/>
        <v>0</v>
      </c>
      <c r="F43" s="7">
        <v>750000</v>
      </c>
      <c r="G43" s="7">
        <v>-150000</v>
      </c>
      <c r="H43" s="7">
        <v>600000</v>
      </c>
    </row>
    <row r="44" spans="1:8" x14ac:dyDescent="0.25">
      <c r="A44" s="14" t="s">
        <v>72</v>
      </c>
      <c r="B44" s="15"/>
      <c r="C44" s="15" t="s">
        <v>73</v>
      </c>
      <c r="D44" s="16">
        <f>SUM(D45:D57)</f>
        <v>4977000</v>
      </c>
      <c r="E44" s="16">
        <f>SUM(E45:E57)</f>
        <v>0</v>
      </c>
      <c r="F44" s="16">
        <f>SUM(F45:F57)</f>
        <v>4977000</v>
      </c>
      <c r="G44" s="16">
        <v>1901512</v>
      </c>
      <c r="H44" s="16">
        <v>6878512</v>
      </c>
    </row>
    <row r="45" spans="1:8" x14ac:dyDescent="0.25">
      <c r="A45" s="11"/>
      <c r="B45" s="12"/>
      <c r="C45" s="12" t="s">
        <v>74</v>
      </c>
      <c r="D45" s="13">
        <v>262000</v>
      </c>
      <c r="E45" s="13">
        <f t="shared" ref="E45:E57" si="3">F45-D45</f>
        <v>0</v>
      </c>
      <c r="F45" s="13">
        <v>262000</v>
      </c>
      <c r="G45" s="13">
        <v>0</v>
      </c>
      <c r="H45" s="13">
        <v>262000</v>
      </c>
    </row>
    <row r="46" spans="1:8" x14ac:dyDescent="0.25">
      <c r="A46" s="8"/>
      <c r="B46" s="9"/>
      <c r="C46" s="9" t="s">
        <v>75</v>
      </c>
      <c r="D46" s="10">
        <v>45000</v>
      </c>
      <c r="E46" s="10">
        <f t="shared" si="3"/>
        <v>0</v>
      </c>
      <c r="F46" s="10">
        <v>45000</v>
      </c>
      <c r="G46" s="10">
        <v>0</v>
      </c>
      <c r="H46" s="10">
        <v>45000</v>
      </c>
    </row>
    <row r="47" spans="1:8" x14ac:dyDescent="0.25">
      <c r="A47" s="11"/>
      <c r="B47" s="12"/>
      <c r="C47" s="12" t="s">
        <v>76</v>
      </c>
      <c r="D47" s="13">
        <v>2000000</v>
      </c>
      <c r="E47" s="13">
        <f t="shared" si="3"/>
        <v>0</v>
      </c>
      <c r="F47" s="13">
        <v>2000000</v>
      </c>
      <c r="G47" s="13">
        <v>-8390</v>
      </c>
      <c r="H47" s="13">
        <v>1991610</v>
      </c>
    </row>
    <row r="48" spans="1:8" x14ac:dyDescent="0.25">
      <c r="A48" s="8"/>
      <c r="B48" s="9"/>
      <c r="C48" s="9" t="s">
        <v>77</v>
      </c>
      <c r="D48" s="10">
        <v>300000</v>
      </c>
      <c r="E48" s="10">
        <f t="shared" si="3"/>
        <v>0</v>
      </c>
      <c r="F48" s="10">
        <v>300000</v>
      </c>
      <c r="G48" s="10">
        <v>-100000</v>
      </c>
      <c r="H48" s="10">
        <v>200000</v>
      </c>
    </row>
    <row r="49" spans="1:8" x14ac:dyDescent="0.25">
      <c r="A49" s="11"/>
      <c r="B49" s="12"/>
      <c r="C49" s="12" t="s">
        <v>78</v>
      </c>
      <c r="D49" s="13">
        <v>60000</v>
      </c>
      <c r="E49" s="13">
        <f t="shared" si="3"/>
        <v>0</v>
      </c>
      <c r="F49" s="13">
        <v>60000</v>
      </c>
      <c r="G49" s="13">
        <v>0</v>
      </c>
      <c r="H49" s="13">
        <v>60000</v>
      </c>
    </row>
    <row r="50" spans="1:8" x14ac:dyDescent="0.25">
      <c r="A50" s="8"/>
      <c r="B50" s="9"/>
      <c r="C50" s="9" t="s">
        <v>79</v>
      </c>
      <c r="D50" s="10">
        <v>80000</v>
      </c>
      <c r="E50" s="10">
        <f t="shared" si="3"/>
        <v>0</v>
      </c>
      <c r="F50" s="10">
        <v>80000</v>
      </c>
      <c r="G50" s="10">
        <v>0</v>
      </c>
      <c r="H50" s="10">
        <v>80000</v>
      </c>
    </row>
    <row r="51" spans="1:8" x14ac:dyDescent="0.25">
      <c r="A51" s="11"/>
      <c r="B51" s="12"/>
      <c r="C51" s="12" t="s">
        <v>80</v>
      </c>
      <c r="D51" s="13">
        <v>80000</v>
      </c>
      <c r="E51" s="13">
        <f t="shared" si="3"/>
        <v>0</v>
      </c>
      <c r="F51" s="13">
        <v>80000</v>
      </c>
      <c r="G51" s="13">
        <v>0</v>
      </c>
      <c r="H51" s="13">
        <v>80000</v>
      </c>
    </row>
    <row r="52" spans="1:8" x14ac:dyDescent="0.25">
      <c r="A52" s="8"/>
      <c r="B52" s="9"/>
      <c r="C52" s="9" t="s">
        <v>81</v>
      </c>
      <c r="D52" s="10">
        <v>50000</v>
      </c>
      <c r="E52" s="10">
        <f t="shared" si="3"/>
        <v>0</v>
      </c>
      <c r="F52" s="10">
        <v>50000</v>
      </c>
      <c r="G52" s="10">
        <v>0</v>
      </c>
      <c r="H52" s="10">
        <v>50000</v>
      </c>
    </row>
    <row r="53" spans="1:8" x14ac:dyDescent="0.25">
      <c r="A53" s="11"/>
      <c r="B53" s="12"/>
      <c r="C53" s="12" t="s">
        <v>82</v>
      </c>
      <c r="D53" s="13">
        <v>600000</v>
      </c>
      <c r="E53" s="13">
        <f t="shared" si="3"/>
        <v>0</v>
      </c>
      <c r="F53" s="13">
        <v>600000</v>
      </c>
      <c r="G53" s="13">
        <v>0</v>
      </c>
      <c r="H53" s="13">
        <v>600000</v>
      </c>
    </row>
    <row r="54" spans="1:8" x14ac:dyDescent="0.25">
      <c r="A54" s="8"/>
      <c r="B54" s="9"/>
      <c r="C54" s="9" t="s">
        <v>83</v>
      </c>
      <c r="D54" s="10">
        <v>200000</v>
      </c>
      <c r="E54" s="10">
        <f t="shared" si="3"/>
        <v>0</v>
      </c>
      <c r="F54" s="10">
        <v>200000</v>
      </c>
      <c r="G54" s="10">
        <v>0</v>
      </c>
      <c r="H54" s="10">
        <v>200000</v>
      </c>
    </row>
    <row r="55" spans="1:8" x14ac:dyDescent="0.25">
      <c r="A55" s="11"/>
      <c r="B55" s="12"/>
      <c r="C55" s="12" t="s">
        <v>84</v>
      </c>
      <c r="D55" s="13">
        <v>500000</v>
      </c>
      <c r="E55" s="13">
        <f t="shared" si="3"/>
        <v>0</v>
      </c>
      <c r="F55" s="13">
        <v>500000</v>
      </c>
      <c r="G55" s="13">
        <v>-100000</v>
      </c>
      <c r="H55" s="13">
        <v>400000</v>
      </c>
    </row>
    <row r="56" spans="1:8" x14ac:dyDescent="0.25">
      <c r="A56" s="8"/>
      <c r="B56" s="9"/>
      <c r="C56" s="9" t="s">
        <v>85</v>
      </c>
      <c r="D56" s="10">
        <v>500000</v>
      </c>
      <c r="E56" s="10">
        <f t="shared" si="3"/>
        <v>0</v>
      </c>
      <c r="F56" s="10">
        <v>500000</v>
      </c>
      <c r="G56" s="10">
        <v>-100000</v>
      </c>
      <c r="H56" s="10">
        <v>400000</v>
      </c>
    </row>
    <row r="57" spans="1:8" x14ac:dyDescent="0.25">
      <c r="A57" s="11"/>
      <c r="B57" s="12"/>
      <c r="C57" s="12" t="s">
        <v>86</v>
      </c>
      <c r="D57" s="13">
        <v>300000</v>
      </c>
      <c r="E57" s="13">
        <f t="shared" si="3"/>
        <v>0</v>
      </c>
      <c r="F57" s="13">
        <v>300000</v>
      </c>
      <c r="G57" s="13">
        <v>2209902</v>
      </c>
      <c r="H57" s="18">
        <v>2509902</v>
      </c>
    </row>
    <row r="58" spans="1:8" x14ac:dyDescent="0.25">
      <c r="A58" s="14" t="s">
        <v>87</v>
      </c>
      <c r="B58" s="15"/>
      <c r="C58" s="15" t="s">
        <v>88</v>
      </c>
      <c r="D58" s="16">
        <v>0</v>
      </c>
      <c r="E58" s="16">
        <f>F58-D58</f>
        <v>0</v>
      </c>
      <c r="F58" s="16">
        <v>0</v>
      </c>
      <c r="G58" s="16">
        <v>100000</v>
      </c>
      <c r="H58" s="16">
        <v>100000</v>
      </c>
    </row>
    <row r="59" spans="1:8" x14ac:dyDescent="0.25">
      <c r="A59" s="5" t="s">
        <v>89</v>
      </c>
      <c r="B59" s="6"/>
      <c r="C59" s="6" t="s">
        <v>90</v>
      </c>
      <c r="D59" s="7">
        <f>SUM(D60:D66)</f>
        <v>3006990</v>
      </c>
      <c r="E59" s="7">
        <f>F59-D59</f>
        <v>0</v>
      </c>
      <c r="F59" s="7">
        <f>SUM(F60:F66)</f>
        <v>3006990</v>
      </c>
      <c r="G59" s="7">
        <v>63000</v>
      </c>
      <c r="H59" s="7">
        <v>3069990</v>
      </c>
    </row>
    <row r="60" spans="1:8" x14ac:dyDescent="0.25">
      <c r="A60" s="8"/>
      <c r="B60" s="9"/>
      <c r="C60" s="9" t="s">
        <v>91</v>
      </c>
      <c r="D60" s="10">
        <v>189000</v>
      </c>
      <c r="E60" s="10">
        <f t="shared" ref="E60:E66" si="4">F60-D60</f>
        <v>0</v>
      </c>
      <c r="F60" s="10">
        <v>189000</v>
      </c>
      <c r="G60" s="10">
        <v>63000</v>
      </c>
      <c r="H60" s="10">
        <v>252000</v>
      </c>
    </row>
    <row r="61" spans="1:8" x14ac:dyDescent="0.25">
      <c r="A61" s="11"/>
      <c r="B61" s="12"/>
      <c r="C61" s="12" t="s">
        <v>92</v>
      </c>
      <c r="D61" s="13">
        <v>297000</v>
      </c>
      <c r="E61" s="13">
        <f t="shared" si="4"/>
        <v>0</v>
      </c>
      <c r="F61" s="13">
        <v>297000</v>
      </c>
      <c r="G61" s="13">
        <v>0</v>
      </c>
      <c r="H61" s="13">
        <v>297000</v>
      </c>
    </row>
    <row r="62" spans="1:8" x14ac:dyDescent="0.25">
      <c r="A62" s="8"/>
      <c r="B62" s="9"/>
      <c r="C62" s="9" t="s">
        <v>93</v>
      </c>
      <c r="D62" s="10">
        <v>515160.00000000006</v>
      </c>
      <c r="E62" s="10">
        <f t="shared" si="4"/>
        <v>0</v>
      </c>
      <c r="F62" s="10">
        <v>515160.00000000006</v>
      </c>
      <c r="G62" s="10">
        <v>0</v>
      </c>
      <c r="H62" s="10">
        <v>515160.00000000006</v>
      </c>
    </row>
    <row r="63" spans="1:8" x14ac:dyDescent="0.25">
      <c r="A63" s="11"/>
      <c r="B63" s="12"/>
      <c r="C63" s="12" t="s">
        <v>94</v>
      </c>
      <c r="D63" s="13">
        <v>149040</v>
      </c>
      <c r="E63" s="13">
        <f t="shared" si="4"/>
        <v>0</v>
      </c>
      <c r="F63" s="13">
        <v>149040</v>
      </c>
      <c r="G63" s="13">
        <v>0</v>
      </c>
      <c r="H63" s="13">
        <v>149040</v>
      </c>
    </row>
    <row r="64" spans="1:8" x14ac:dyDescent="0.25">
      <c r="A64" s="8"/>
      <c r="B64" s="9"/>
      <c r="C64" s="9" t="s">
        <v>95</v>
      </c>
      <c r="D64" s="10">
        <v>310500</v>
      </c>
      <c r="E64" s="10">
        <f t="shared" si="4"/>
        <v>0</v>
      </c>
      <c r="F64" s="10">
        <v>310500</v>
      </c>
      <c r="G64" s="10">
        <v>0</v>
      </c>
      <c r="H64" s="10">
        <v>310500</v>
      </c>
    </row>
    <row r="65" spans="1:8" x14ac:dyDescent="0.25">
      <c r="A65" s="11"/>
      <c r="B65" s="12"/>
      <c r="C65" s="12" t="s">
        <v>96</v>
      </c>
      <c r="D65" s="13">
        <v>202500</v>
      </c>
      <c r="E65" s="13">
        <f t="shared" si="4"/>
        <v>0</v>
      </c>
      <c r="F65" s="13">
        <v>202500</v>
      </c>
      <c r="G65" s="13">
        <v>0</v>
      </c>
      <c r="H65" s="13">
        <v>202500</v>
      </c>
    </row>
    <row r="66" spans="1:8" x14ac:dyDescent="0.25">
      <c r="A66" s="8"/>
      <c r="B66" s="9"/>
      <c r="C66" s="9" t="s">
        <v>97</v>
      </c>
      <c r="D66" s="10">
        <v>1343790</v>
      </c>
      <c r="E66" s="10">
        <f t="shared" si="4"/>
        <v>0</v>
      </c>
      <c r="F66" s="10">
        <v>1343790</v>
      </c>
      <c r="G66" s="10">
        <v>0</v>
      </c>
      <c r="H66" s="10">
        <v>1343790</v>
      </c>
    </row>
    <row r="67" spans="1:8" x14ac:dyDescent="0.25">
      <c r="A67" s="5" t="s">
        <v>98</v>
      </c>
      <c r="B67" s="6"/>
      <c r="C67" s="6" t="s">
        <v>99</v>
      </c>
      <c r="D67" s="7">
        <v>0</v>
      </c>
      <c r="E67" s="7">
        <f>F67-D67</f>
        <v>0</v>
      </c>
      <c r="F67" s="7">
        <v>0</v>
      </c>
      <c r="G67" s="7">
        <v>260924</v>
      </c>
      <c r="H67" s="7">
        <v>260924</v>
      </c>
    </row>
    <row r="68" spans="1:8" x14ac:dyDescent="0.25">
      <c r="A68" s="14" t="s">
        <v>100</v>
      </c>
      <c r="B68" s="15"/>
      <c r="C68" s="15" t="s">
        <v>101</v>
      </c>
      <c r="D68" s="16">
        <v>275590</v>
      </c>
      <c r="E68" s="16">
        <f>F68-D68</f>
        <v>0</v>
      </c>
      <c r="F68" s="16">
        <v>275590</v>
      </c>
      <c r="G68" s="16">
        <v>0</v>
      </c>
      <c r="H68" s="16">
        <v>275590</v>
      </c>
    </row>
    <row r="69" spans="1:8" x14ac:dyDescent="0.25">
      <c r="A69" s="5" t="s">
        <v>102</v>
      </c>
      <c r="B69" s="6"/>
      <c r="C69" s="6" t="s">
        <v>103</v>
      </c>
      <c r="D69" s="7">
        <v>0</v>
      </c>
      <c r="E69" s="7">
        <f>F69-D69</f>
        <v>0</v>
      </c>
      <c r="F69" s="7">
        <v>0</v>
      </c>
      <c r="G69" s="7">
        <v>338390</v>
      </c>
      <c r="H69" s="7">
        <v>338390</v>
      </c>
    </row>
    <row r="70" spans="1:8" ht="15.75" thickBot="1" x14ac:dyDescent="0.3">
      <c r="A70" s="20" t="s">
        <v>104</v>
      </c>
      <c r="B70" s="21"/>
      <c r="C70" s="21" t="s">
        <v>105</v>
      </c>
      <c r="D70" s="22">
        <v>74410</v>
      </c>
      <c r="E70" s="22">
        <f>F70-D70</f>
        <v>0</v>
      </c>
      <c r="F70" s="22">
        <v>74410</v>
      </c>
      <c r="G70" s="22">
        <v>20000</v>
      </c>
      <c r="H70" s="22">
        <v>94410</v>
      </c>
    </row>
    <row r="71" spans="1:8" ht="15.75" thickBot="1" x14ac:dyDescent="0.3">
      <c r="A71" s="23" t="s">
        <v>110</v>
      </c>
      <c r="B71" s="24"/>
      <c r="C71" s="24"/>
      <c r="D71" s="25">
        <f>SUM(D7:D13,D19,D22,D23,D30,D37:D38,D43:D44,D58:D59,D67:D70,D42)</f>
        <v>70382601.460000008</v>
      </c>
      <c r="E71" s="25">
        <f t="shared" ref="E71:H71" si="5">SUM(E7:E13,E19,E22,E23,E30,E37:E38,E43:E44,E58:E59,E67:E70,E42)</f>
        <v>0</v>
      </c>
      <c r="F71" s="25">
        <f t="shared" si="5"/>
        <v>70382601.460000008</v>
      </c>
      <c r="G71" s="25">
        <f t="shared" si="5"/>
        <v>8343774</v>
      </c>
      <c r="H71" s="26">
        <f t="shared" si="5"/>
        <v>78726375.460000008</v>
      </c>
    </row>
  </sheetData>
  <mergeCells count="3">
    <mergeCell ref="A1:H1"/>
    <mergeCell ref="A2:H2"/>
    <mergeCell ref="A4:H4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6" orientation="landscape" r:id="rId1"/>
  <headerFooter>
    <oddFooter>&amp;C&amp;P / &amp;N</oddFooter>
  </headerFooter>
  <rowBreaks count="1" manualBreakCount="1">
    <brk id="4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2</vt:i4>
      </vt:variant>
    </vt:vector>
  </HeadingPairs>
  <TitlesOfParts>
    <vt:vector size="4" baseType="lpstr">
      <vt:lpstr>Bevétel</vt:lpstr>
      <vt:lpstr>Kiadás</vt:lpstr>
      <vt:lpstr>Bevétel!Nyomtatási_cím</vt:lpstr>
      <vt:lpstr>Kiadás!Nyomtatási_cím</vt:lpstr>
    </vt:vector>
  </TitlesOfParts>
  <Company>szalámi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Bárdos Csilla</dc:creator>
  <cp:lastModifiedBy>Bárdos Csilla</cp:lastModifiedBy>
  <dcterms:created xsi:type="dcterms:W3CDTF">2022-11-09T03:29:26Z</dcterms:created>
  <dcterms:modified xsi:type="dcterms:W3CDTF">2022-11-10T10:44:21Z</dcterms:modified>
</cp:coreProperties>
</file>